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تكاليف التأسيسية" sheetId="1" state="visible" r:id="rId1"/>
    <sheet xmlns:r="http://schemas.openxmlformats.org/officeDocument/2006/relationships" name="التكاليف التشغيلية الشهرية" sheetId="2" state="visible" r:id="rId2"/>
    <sheet xmlns:r="http://schemas.openxmlformats.org/officeDocument/2006/relationships" name="الإيرادات المتوقعة" sheetId="3" state="visible" r:id="rId3"/>
    <sheet xmlns:r="http://schemas.openxmlformats.org/officeDocument/2006/relationships" name="نقطة التعادل والتدفق النقدي"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Tahoma"/>
      <b val="1"/>
      <color rgb="0007439B"/>
      <sz val="14"/>
    </font>
    <font>
      <name val="Tahoma"/>
      <i val="1"/>
      <color rgb="006B7280"/>
      <sz val="10"/>
    </font>
    <font>
      <name val="Tahoma"/>
      <b val="1"/>
      <color rgb="00FFFFFF"/>
      <sz val="11"/>
    </font>
    <font>
      <name val="Tahoma"/>
      <i val="1"/>
      <color rgb="006B7280"/>
      <sz val="11"/>
    </font>
    <font>
      <name val="Tahoma"/>
      <color rgb="000B1A33"/>
      <sz val="11"/>
    </font>
    <font>
      <name val="Tahoma"/>
      <b val="1"/>
      <color rgb="000B1A33"/>
      <sz val="11"/>
    </font>
  </fonts>
  <fills count="6">
    <fill>
      <patternFill/>
    </fill>
    <fill>
      <patternFill patternType="gray125"/>
    </fill>
    <fill>
      <patternFill patternType="solid">
        <fgColor rgb="0007439B"/>
      </patternFill>
    </fill>
    <fill>
      <patternFill patternType="solid">
        <fgColor rgb="00E5E7EB"/>
      </patternFill>
    </fill>
    <fill>
      <patternFill patternType="solid">
        <fgColor rgb="00EEF3FB"/>
      </patternFill>
    </fill>
    <fill>
      <patternFill patternType="solid">
        <fgColor rgb="00FFF4CC"/>
      </patternFill>
    </fill>
  </fills>
  <borders count="6">
    <border>
      <left/>
      <right/>
      <top/>
      <bottom/>
      <diagonal/>
    </border>
    <border>
      <left style="thin">
        <color rgb="00D9E0EA"/>
      </left>
      <right style="thin">
        <color rgb="00D9E0EA"/>
      </right>
      <top style="thin">
        <color rgb="00D9E0EA"/>
      </top>
      <bottom style="thin">
        <color rgb="00D9E0EA"/>
      </bottom>
    </border>
    <border>
      <left/>
      <right/>
      <top style="thin">
        <color rgb="00D9E0EA"/>
      </top>
      <bottom/>
      <diagonal/>
    </border>
    <border>
      <left/>
      <right style="thin">
        <color rgb="00D9E0EA"/>
      </right>
      <top style="thin">
        <color rgb="00D9E0EA"/>
      </top>
      <bottom/>
      <diagonal/>
    </border>
    <border>
      <left/>
      <right/>
      <top style="thin">
        <color rgb="00D9E0EA"/>
      </top>
      <bottom style="thin">
        <color rgb="00D9E0EA"/>
      </bottom>
      <diagonal/>
    </border>
    <border>
      <left/>
      <right style="thin">
        <color rgb="00D9E0EA"/>
      </right>
      <top style="thin">
        <color rgb="00D9E0EA"/>
      </top>
      <bottom style="thin">
        <color rgb="00D9E0EA"/>
      </bottom>
      <diagonal/>
    </border>
  </borders>
  <cellStyleXfs count="1">
    <xf numFmtId="0" fontId="0" fillId="0" borderId="0"/>
  </cellStyleXfs>
  <cellXfs count="21">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2" borderId="1" applyAlignment="1" pivotButton="0" quotePrefix="0" xfId="0">
      <alignment horizontal="center" vertical="center" wrapText="1" readingOrder="2"/>
    </xf>
    <xf numFmtId="0" fontId="4" fillId="3" borderId="1" applyAlignment="1" pivotButton="0" quotePrefix="0" xfId="0">
      <alignment horizontal="right" vertical="center" wrapText="1" readingOrder="2"/>
    </xf>
    <xf numFmtId="3" fontId="4" fillId="3" borderId="1" applyAlignment="1" pivotButton="0" quotePrefix="0" xfId="0">
      <alignment horizontal="right" vertical="center" wrapText="1" readingOrder="2"/>
    </xf>
    <xf numFmtId="0" fontId="5" fillId="0" borderId="1" applyAlignment="1" pivotButton="0" quotePrefix="0" xfId="0">
      <alignment horizontal="right" vertical="center" wrapText="1" readingOrder="2"/>
    </xf>
    <xf numFmtId="3" fontId="5" fillId="0" borderId="1" applyAlignment="1" pivotButton="0" quotePrefix="0" xfId="0">
      <alignment horizontal="right" vertical="center" wrapText="1" readingOrder="2"/>
    </xf>
    <xf numFmtId="0" fontId="6" fillId="4" borderId="1" applyAlignment="1" pivotButton="0" quotePrefix="0" xfId="0">
      <alignment horizontal="right" vertical="center" wrapText="1" readingOrder="2"/>
    </xf>
    <xf numFmtId="3" fontId="6" fillId="4" borderId="1" applyAlignment="1" pivotButton="0" quotePrefix="0" xfId="0">
      <alignment horizontal="right" vertical="center" wrapText="1" readingOrder="2"/>
    </xf>
    <xf numFmtId="0" fontId="5" fillId="4" borderId="1" applyAlignment="1" pivotButton="0" quotePrefix="0" xfId="0">
      <alignment horizontal="right" vertical="center" wrapText="1" readingOrder="2"/>
    </xf>
    <xf numFmtId="3" fontId="5" fillId="4" borderId="1" applyAlignment="1" pivotButton="0" quotePrefix="0" xfId="0">
      <alignment horizontal="right" vertical="center" wrapText="1" readingOrder="2"/>
    </xf>
    <xf numFmtId="0" fontId="6" fillId="0" borderId="1" applyAlignment="1" pivotButton="0" quotePrefix="0" xfId="0">
      <alignment horizontal="right" vertical="center" wrapText="1" readingOrder="2"/>
    </xf>
    <xf numFmtId="4" fontId="5" fillId="0" borderId="1" applyAlignment="1" pivotButton="0" quotePrefix="0" xfId="0">
      <alignment horizontal="right" vertical="center" wrapText="1" readingOrder="2"/>
    </xf>
    <xf numFmtId="4" fontId="5" fillId="4" borderId="1" applyAlignment="1" pivotButton="0" quotePrefix="0" xfId="0">
      <alignment horizontal="right" vertical="center" wrapText="1" readingOrder="2"/>
    </xf>
    <xf numFmtId="9" fontId="5" fillId="0" borderId="1" applyAlignment="1" pivotButton="0" quotePrefix="0" xfId="0">
      <alignment horizontal="right" vertical="center" wrapText="1" readingOrder="2"/>
    </xf>
    <xf numFmtId="0" fontId="5" fillId="5" borderId="1" applyAlignment="1" pivotButton="0" quotePrefix="0" xfId="0">
      <alignment horizontal="right" vertical="center" wrapText="1" readingOrder="2"/>
    </xf>
    <xf numFmtId="0" fontId="0" fillId="0" borderId="4" pivotButton="0" quotePrefix="0" xfId="0"/>
    <xf numFmtId="0" fontId="0" fillId="0" borderId="5" pivotButton="0" quotePrefix="0" xfId="0"/>
    <xf numFmtId="0" fontId="1" fillId="0" borderId="1" applyAlignment="1" pivotButton="0" quotePrefix="0" xfId="0">
      <alignment horizontal="right" vertical="center" wrapText="1" readingOrder="2"/>
    </xf>
    <xf numFmtId="0" fontId="2" fillId="0" borderId="1" applyAlignment="1" pivotButton="0" quotePrefix="0" xfId="0">
      <alignment horizontal="right" vertical="center" wrapText="1" readingOrder="2"/>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1"/>
  <sheetViews>
    <sheetView rightToLeft="1" workbookViewId="0">
      <pane ySplit="4" topLeftCell="A5" activePane="bottomLeft" state="frozen"/>
      <selection pane="bottomLeft" activeCell="A1" sqref="A1"/>
    </sheetView>
  </sheetViews>
  <sheetFormatPr baseColWidth="8" defaultRowHeight="15"/>
  <cols>
    <col width="46" customWidth="1" min="1" max="1"/>
    <col width="18" customWidth="1" min="2" max="2"/>
    <col width="30" customWidth="1" min="3" max="3"/>
    <col width="30" customWidth="1" min="4" max="4"/>
  </cols>
  <sheetData>
    <row r="1">
      <c r="A1" s="1" t="inlineStr">
        <is>
          <t>التكاليف التأسيسية (تُدفع مرة واحدة قبل الافتتاح)</t>
        </is>
      </c>
    </row>
    <row r="2" ht="48" customHeight="1">
      <c r="A2" s="2" t="inlineStr">
        <is>
          <t>اكتب أرقامك في الخلايا البيضاء، والخلايا الزرقاء تُحسب تلقائيًا. الصف الرمادي مثال توضيحي من مثال المقهى في المقال، ولا يدخل في أي حساب. الأرقام بالريال السعودي.</t>
        </is>
      </c>
    </row>
    <row r="4" ht="30" customHeight="1">
      <c r="A4" s="3" t="inlineStr">
        <is>
          <t>البند</t>
        </is>
      </c>
      <c r="B4" s="3" t="inlineStr">
        <is>
          <t>التكلفة (ريال)</t>
        </is>
      </c>
      <c r="C4" s="3" t="inlineStr">
        <is>
          <t>المورد أو مصدر السعر</t>
        </is>
      </c>
      <c r="D4" s="3" t="inlineStr">
        <is>
          <t>ملاحظات</t>
        </is>
      </c>
    </row>
    <row r="5">
      <c r="A5" s="4" t="inlineStr">
        <is>
          <t>مثال توضيحي: المعدات (مكينة القهوة والمطحنة والثلاجات)</t>
        </is>
      </c>
      <c r="B5" s="5" t="n">
        <v>65000</v>
      </c>
      <c r="C5" s="4" t="inlineStr">
        <is>
          <t>عرض سعر من مورد</t>
        </is>
      </c>
      <c r="D5" s="4" t="inlineStr">
        <is>
          <t>رقم توضيحي، احذفه أو تجاهله</t>
        </is>
      </c>
    </row>
    <row r="6">
      <c r="A6" s="6" t="inlineStr">
        <is>
          <t>التجهيز والديكور</t>
        </is>
      </c>
      <c r="B6" s="7" t="n"/>
      <c r="C6" s="6" t="n"/>
      <c r="D6" s="6" t="n"/>
    </row>
    <row r="7">
      <c r="A7" s="6" t="inlineStr">
        <is>
          <t>المعدات والأجهزة</t>
        </is>
      </c>
      <c r="B7" s="7" t="n"/>
      <c r="C7" s="6" t="n"/>
      <c r="D7" s="6" t="n"/>
    </row>
    <row r="8">
      <c r="A8" s="6" t="inlineStr">
        <is>
          <t>الأثاث</t>
        </is>
      </c>
      <c r="B8" s="7" t="n"/>
      <c r="C8" s="6" t="n"/>
      <c r="D8" s="6" t="n"/>
    </row>
    <row r="9">
      <c r="A9" s="6" t="inlineStr">
        <is>
          <t>رسوم السجل التجاري والاسم التجاري</t>
        </is>
      </c>
      <c r="B9" s="7" t="n"/>
      <c r="C9" s="6" t="n"/>
      <c r="D9" s="6" t="n"/>
    </row>
    <row r="10">
      <c r="A10" s="6" t="inlineStr">
        <is>
          <t>رخصة البلدية وتراخيص النشاط</t>
        </is>
      </c>
      <c r="B10" s="7" t="n"/>
      <c r="C10" s="6" t="n"/>
      <c r="D10" s="6" t="n"/>
    </row>
    <row r="11">
      <c r="A11" s="6" t="inlineStr">
        <is>
          <t>التأمين والضمانات</t>
        </is>
      </c>
      <c r="B11" s="7" t="n"/>
      <c r="C11" s="6" t="n"/>
      <c r="D11" s="6" t="n"/>
    </row>
    <row r="12">
      <c r="A12" s="6" t="inlineStr">
        <is>
          <t>الدفعة الأولى من الإيجار والتأمين</t>
        </is>
      </c>
      <c r="B12" s="7" t="n"/>
      <c r="C12" s="6" t="n"/>
      <c r="D12" s="6" t="n"/>
    </row>
    <row r="13">
      <c r="A13" s="6" t="inlineStr">
        <is>
          <t>المخزون أو المواد الأولية الأولى</t>
        </is>
      </c>
      <c r="B13" s="7" t="n"/>
      <c r="C13" s="6" t="n"/>
      <c r="D13" s="6" t="n"/>
    </row>
    <row r="14">
      <c r="A14" s="6" t="inlineStr">
        <is>
          <t>تصميم الهوية والموقع الإلكتروني</t>
        </is>
      </c>
      <c r="B14" s="7" t="n"/>
      <c r="C14" s="6" t="n"/>
      <c r="D14" s="6" t="n"/>
    </row>
    <row r="15">
      <c r="A15" s="6" t="inlineStr">
        <is>
          <t>تسويق الافتتاح</t>
        </is>
      </c>
      <c r="B15" s="7" t="n"/>
      <c r="C15" s="6" t="n"/>
      <c r="D15" s="6" t="n"/>
    </row>
    <row r="16">
      <c r="A16" s="6" t="inlineStr">
        <is>
          <t>أنظمة نقاط البيع والبرامج</t>
        </is>
      </c>
      <c r="B16" s="7" t="n"/>
      <c r="C16" s="6" t="n"/>
      <c r="D16" s="6" t="n"/>
    </row>
    <row r="17">
      <c r="A17" s="6" t="inlineStr">
        <is>
          <t>بند آخر</t>
        </is>
      </c>
      <c r="B17" s="7" t="n"/>
      <c r="C17" s="6" t="n"/>
      <c r="D17" s="6" t="n"/>
    </row>
    <row r="18">
      <c r="A18" s="6" t="inlineStr">
        <is>
          <t>بند آخر</t>
        </is>
      </c>
      <c r="B18" s="7" t="n"/>
      <c r="C18" s="6" t="n"/>
      <c r="D18" s="6" t="n"/>
    </row>
    <row r="19">
      <c r="A19" s="6" t="inlineStr">
        <is>
          <t>بند آخر</t>
        </is>
      </c>
      <c r="B19" s="7" t="n"/>
      <c r="C19" s="6" t="n"/>
      <c r="D19" s="6" t="n"/>
    </row>
    <row r="20">
      <c r="A20" s="6" t="inlineStr">
        <is>
          <t>بند آخر</t>
        </is>
      </c>
      <c r="B20" s="7" t="n"/>
      <c r="C20" s="6" t="n"/>
      <c r="D20" s="6" t="n"/>
    </row>
    <row r="21">
      <c r="A21" s="8" t="inlineStr">
        <is>
          <t>إجمالي التكاليف التأسيسية</t>
        </is>
      </c>
      <c r="B21" s="9">
        <f>SUM(B6:B20)</f>
        <v/>
      </c>
      <c r="C21" s="10" t="n"/>
      <c r="D21" s="10" t="n"/>
    </row>
  </sheetData>
  <mergeCells count="1">
    <mergeCell ref="A2:D2"/>
  </mergeCells>
  <pageMargins left="0.75" right="0.75" top="1" bottom="1" header="0.5" footer="0.5"/>
  <pageSetup orientation="landscape" fitToWidth="1"/>
  <headerFooter>
    <oddHeader/>
    <oddFooter>&amp;Cنموذج مجاني من الرائدة للتمويل | alraedah.sa</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D20"/>
  <sheetViews>
    <sheetView rightToLeft="1" workbookViewId="0">
      <pane ySplit="4" topLeftCell="A5" activePane="bottomLeft" state="frozen"/>
      <selection pane="bottomLeft" activeCell="A1" sqref="A1"/>
    </sheetView>
  </sheetViews>
  <sheetFormatPr baseColWidth="8" defaultRowHeight="15"/>
  <cols>
    <col width="44" customWidth="1" min="1" max="1"/>
    <col width="18" customWidth="1" min="2" max="2"/>
    <col width="18" customWidth="1" min="3" max="3"/>
    <col width="30" customWidth="1" min="4" max="4"/>
  </cols>
  <sheetData>
    <row r="1">
      <c r="A1" s="1" t="inlineStr">
        <is>
          <t>التكاليف التشغيلية الشهرية (تُدفع كل شهر حتى لو لم تبع شيئًا)</t>
        </is>
      </c>
    </row>
    <row r="2" ht="48" customHeight="1">
      <c r="A2" s="2" t="inlineStr">
        <is>
          <t>اكتب أرقامك في الخلايا البيضاء، والخلايا الزرقاء تُحسب تلقائيًا. الصف الرمادي مثال توضيحي من مثال المقهى في المقال، ولا يدخل في أي حساب. الأرقام بالريال السعودي.</t>
        </is>
      </c>
    </row>
    <row r="4" ht="30" customHeight="1">
      <c r="A4" s="3" t="inlineStr">
        <is>
          <t>البند</t>
        </is>
      </c>
      <c r="B4" s="3" t="inlineStr">
        <is>
          <t>التكلفة الشهرية (ريال)</t>
        </is>
      </c>
      <c r="C4" s="3" t="inlineStr">
        <is>
          <t>التكلفة السنوية (ريال)</t>
        </is>
      </c>
      <c r="D4" s="3" t="inlineStr">
        <is>
          <t>ملاحظات</t>
        </is>
      </c>
    </row>
    <row r="5">
      <c r="A5" s="4" t="inlineStr">
        <is>
          <t>مثال توضيحي: الإيجار الشهري</t>
        </is>
      </c>
      <c r="B5" s="5" t="n">
        <v>9000</v>
      </c>
      <c r="C5" s="5" t="n">
        <v>108000</v>
      </c>
      <c r="D5" s="4" t="inlineStr">
        <is>
          <t>رقم توضيحي، احذفه أو تجاهله</t>
        </is>
      </c>
    </row>
    <row r="6">
      <c r="A6" s="6" t="inlineStr">
        <is>
          <t>الإيجار</t>
        </is>
      </c>
      <c r="B6" s="7" t="n"/>
      <c r="C6" s="11">
        <f>B6*12</f>
        <v/>
      </c>
      <c r="D6" s="6" t="n"/>
    </row>
    <row r="7">
      <c r="A7" s="6" t="inlineStr">
        <is>
          <t>الرواتب والأجور</t>
        </is>
      </c>
      <c r="B7" s="7" t="n"/>
      <c r="C7" s="11">
        <f>B7*12</f>
        <v/>
      </c>
      <c r="D7" s="6" t="n"/>
    </row>
    <row r="8">
      <c r="A8" s="6" t="inlineStr">
        <is>
          <t>التأمينات الاجتماعية</t>
        </is>
      </c>
      <c r="B8" s="7" t="n"/>
      <c r="C8" s="11">
        <f>B8*12</f>
        <v/>
      </c>
      <c r="D8" s="6" t="n"/>
    </row>
    <row r="9">
      <c r="A9" s="6" t="inlineStr">
        <is>
          <t>الكهرباء والماء</t>
        </is>
      </c>
      <c r="B9" s="7" t="n"/>
      <c r="C9" s="11">
        <f>B9*12</f>
        <v/>
      </c>
      <c r="D9" s="6" t="n"/>
    </row>
    <row r="10">
      <c r="A10" s="6" t="inlineStr">
        <is>
          <t>الإنترنت والاتصالات</t>
        </is>
      </c>
      <c r="B10" s="7" t="n"/>
      <c r="C10" s="11">
        <f>B10*12</f>
        <v/>
      </c>
      <c r="D10" s="6" t="n"/>
    </row>
    <row r="11">
      <c r="A11" s="6" t="inlineStr">
        <is>
          <t>التسويق والإعلان</t>
        </is>
      </c>
      <c r="B11" s="7" t="n"/>
      <c r="C11" s="11">
        <f>B11*12</f>
        <v/>
      </c>
      <c r="D11" s="6" t="n"/>
    </row>
    <row r="12">
      <c r="A12" s="6" t="inlineStr">
        <is>
          <t>الصيانة</t>
        </is>
      </c>
      <c r="B12" s="7" t="n"/>
      <c r="C12" s="11">
        <f>B12*12</f>
        <v/>
      </c>
      <c r="D12" s="6" t="n"/>
    </row>
    <row r="13">
      <c r="A13" s="6" t="inlineStr">
        <is>
          <t>اشتراكات الأنظمة والبرامج</t>
        </is>
      </c>
      <c r="B13" s="7" t="n"/>
      <c r="C13" s="11">
        <f>B13*12</f>
        <v/>
      </c>
      <c r="D13" s="6" t="n"/>
    </row>
    <row r="14">
      <c r="A14" s="6" t="inlineStr">
        <is>
          <t>رسوم نقاط البيع والتحويلات</t>
        </is>
      </c>
      <c r="B14" s="7" t="n"/>
      <c r="C14" s="11">
        <f>B14*12</f>
        <v/>
      </c>
      <c r="D14" s="6" t="n"/>
    </row>
    <row r="15">
      <c r="A15" s="6" t="inlineStr">
        <is>
          <t>النقل والتوصيل</t>
        </is>
      </c>
      <c r="B15" s="7" t="n"/>
      <c r="C15" s="11">
        <f>B15*12</f>
        <v/>
      </c>
      <c r="D15" s="6" t="n"/>
    </row>
    <row r="16">
      <c r="A16" s="6" t="inlineStr">
        <is>
          <t>قسط تمويل (إن وجد)</t>
        </is>
      </c>
      <c r="B16" s="7" t="n"/>
      <c r="C16" s="11">
        <f>B16*12</f>
        <v/>
      </c>
      <c r="D16" s="6" t="n"/>
    </row>
    <row r="17">
      <c r="A17" s="6" t="inlineStr">
        <is>
          <t>مصروفات أخرى</t>
        </is>
      </c>
      <c r="B17" s="7" t="n"/>
      <c r="C17" s="11">
        <f>B17*12</f>
        <v/>
      </c>
      <c r="D17" s="6" t="n"/>
    </row>
    <row r="18">
      <c r="A18" s="6" t="inlineStr">
        <is>
          <t>بند آخر</t>
        </is>
      </c>
      <c r="B18" s="7" t="n"/>
      <c r="C18" s="11">
        <f>B18*12</f>
        <v/>
      </c>
      <c r="D18" s="6" t="n"/>
    </row>
    <row r="19">
      <c r="A19" s="6" t="inlineStr">
        <is>
          <t>بند آخر</t>
        </is>
      </c>
      <c r="B19" s="7" t="n"/>
      <c r="C19" s="11">
        <f>B19*12</f>
        <v/>
      </c>
      <c r="D19" s="6" t="n"/>
    </row>
    <row r="20">
      <c r="A20" s="8" t="inlineStr">
        <is>
          <t>إجمالي التكاليف الثابتة</t>
        </is>
      </c>
      <c r="B20" s="9">
        <f>SUM(B6:B19)</f>
        <v/>
      </c>
      <c r="C20" s="9">
        <f>SUM(C6:C19)</f>
        <v/>
      </c>
      <c r="D20" s="10" t="n"/>
    </row>
  </sheetData>
  <mergeCells count="1">
    <mergeCell ref="A2:D2"/>
  </mergeCells>
  <pageMargins left="0.75" right="0.75" top="1" bottom="1" header="0.5" footer="0.5"/>
  <pageSetup orientation="landscape" fitToWidth="1"/>
  <headerFooter>
    <oddHeader/>
    <oddFooter>&amp;Cنموذج مجاني من الرائدة للتمويل | alraedah.sa</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I16"/>
  <sheetViews>
    <sheetView rightToLeft="1" workbookViewId="0">
      <pane ySplit="4" topLeftCell="A5" activePane="bottomLeft" state="frozen"/>
      <selection pane="bottomLeft" activeCell="A1" sqref="A1"/>
    </sheetView>
  </sheetViews>
  <sheetFormatPr baseColWidth="8" defaultRowHeight="15"/>
  <cols>
    <col width="30" customWidth="1" min="1" max="1"/>
    <col width="14" customWidth="1" min="2" max="2"/>
    <col width="16" customWidth="1" min="3" max="3"/>
    <col width="14" customWidth="1" min="4" max="4"/>
    <col width="14" customWidth="1" min="5" max="5"/>
    <col width="14" customWidth="1" min="6" max="6"/>
    <col width="18" customWidth="1" min="7" max="7"/>
    <col width="18" customWidth="1" min="8" max="8"/>
    <col width="20" customWidth="1" min="9" max="9"/>
  </cols>
  <sheetData>
    <row r="1">
      <c r="A1" s="1" t="inlineStr">
        <is>
          <t>الإيرادات المتوقعة بثلاثة سيناريوهات</t>
        </is>
      </c>
    </row>
    <row r="2" ht="48" customHeight="1">
      <c r="A2" s="2" t="inlineStr">
        <is>
          <t>اكتب أرقامك في الخلايا البيضاء، والخلايا الزرقاء تُحسب تلقائيًا. الصف الرمادي مثال توضيحي من مثال المقهى في المقال، ولا يدخل في أي حساب. الأرقام بالريال السعودي. ابنِ قرارك على السيناريو المتحفظ.</t>
        </is>
      </c>
    </row>
    <row r="4" ht="30" customHeight="1">
      <c r="A4" s="3" t="inlineStr">
        <is>
          <t>السيناريو</t>
        </is>
      </c>
      <c r="B4" s="3" t="inlineStr">
        <is>
          <t>سعر بيع الوحدة</t>
        </is>
      </c>
      <c r="C4" s="3" t="inlineStr">
        <is>
          <t>تكلفة الوحدة المتغيرة</t>
        </is>
      </c>
      <c r="D4" s="3" t="inlineStr">
        <is>
          <t>الوحدات يوميًا</t>
        </is>
      </c>
      <c r="E4" s="3" t="inlineStr">
        <is>
          <t>أيام العمل شهريًا</t>
        </is>
      </c>
      <c r="F4" s="3" t="inlineStr">
        <is>
          <t>ربح الوحدة</t>
        </is>
      </c>
      <c r="G4" s="3" t="inlineStr">
        <is>
          <t>الإيراد الشهري</t>
        </is>
      </c>
      <c r="H4" s="3" t="inlineStr">
        <is>
          <t>التكلفة المتغيرة الشهرية</t>
        </is>
      </c>
      <c r="I4" s="3" t="inlineStr">
        <is>
          <t>مجمل الربح الشهري</t>
        </is>
      </c>
    </row>
    <row r="5">
      <c r="A5" s="4" t="inlineStr">
        <is>
          <t>مثال توضيحي: مقهى (منتصف النطاق)</t>
        </is>
      </c>
      <c r="B5" s="5" t="n">
        <v>16</v>
      </c>
      <c r="C5" s="5" t="n">
        <v>5</v>
      </c>
      <c r="D5" s="5" t="n">
        <v>70</v>
      </c>
      <c r="E5" s="5" t="n">
        <v>30</v>
      </c>
      <c r="F5" s="5" t="n">
        <v>11</v>
      </c>
      <c r="G5" s="5" t="n">
        <v>33600</v>
      </c>
      <c r="H5" s="5" t="n">
        <v>10500</v>
      </c>
      <c r="I5" s="5" t="n">
        <v>23100</v>
      </c>
    </row>
    <row r="6">
      <c r="A6" s="12" t="inlineStr">
        <is>
          <t>متحفظ</t>
        </is>
      </c>
      <c r="B6" s="13" t="n"/>
      <c r="C6" s="13" t="n"/>
      <c r="D6" s="7" t="n"/>
      <c r="E6" s="7" t="n"/>
      <c r="F6" s="14">
        <f>B6-C6</f>
        <v/>
      </c>
      <c r="G6" s="11">
        <f>B6*D6*E6</f>
        <v/>
      </c>
      <c r="H6" s="11">
        <f>C6*D6*E6</f>
        <v/>
      </c>
      <c r="I6" s="11">
        <f>G6-H6</f>
        <v/>
      </c>
    </row>
    <row r="7">
      <c r="A7" s="12" t="inlineStr">
        <is>
          <t>متوسط</t>
        </is>
      </c>
      <c r="B7" s="13" t="n"/>
      <c r="C7" s="13" t="n"/>
      <c r="D7" s="7" t="n"/>
      <c r="E7" s="7" t="n"/>
      <c r="F7" s="14">
        <f>B7-C7</f>
        <v/>
      </c>
      <c r="G7" s="11">
        <f>B7*D7*E7</f>
        <v/>
      </c>
      <c r="H7" s="11">
        <f>C7*D7*E7</f>
        <v/>
      </c>
      <c r="I7" s="11">
        <f>G7-H7</f>
        <v/>
      </c>
    </row>
    <row r="8">
      <c r="A8" s="12" t="inlineStr">
        <is>
          <t>متفائل</t>
        </is>
      </c>
      <c r="B8" s="13" t="n"/>
      <c r="C8" s="13" t="n"/>
      <c r="D8" s="7" t="n"/>
      <c r="E8" s="7" t="n"/>
      <c r="F8" s="14">
        <f>B8-C8</f>
        <v/>
      </c>
      <c r="G8" s="11">
        <f>B8*D8*E8</f>
        <v/>
      </c>
      <c r="H8" s="11">
        <f>C8*D8*E8</f>
        <v/>
      </c>
      <c r="I8" s="11">
        <f>G8-H8</f>
        <v/>
      </c>
    </row>
    <row r="10">
      <c r="A10" s="8" t="inlineStr">
        <is>
          <t>الإيراد السنوي للسيناريو المتحفظ</t>
        </is>
      </c>
      <c r="B10" s="9">
        <f>G6*12</f>
        <v/>
      </c>
    </row>
    <row r="12">
      <c r="A12" s="12" t="inlineStr">
        <is>
          <t>توقع السنوات الثلاث (السيناريو المتحفظ)</t>
        </is>
      </c>
    </row>
    <row r="13" ht="30" customHeight="1">
      <c r="A13" s="3" t="inlineStr">
        <is>
          <t>السنة</t>
        </is>
      </c>
      <c r="B13" s="3" t="inlineStr">
        <is>
          <t>نسبة النمو عن السنة السابقة</t>
        </is>
      </c>
      <c r="C13" s="3" t="inlineStr">
        <is>
          <t>الإيراد السنوي</t>
        </is>
      </c>
      <c r="D13" s="3" t="inlineStr">
        <is>
          <t>التكلفة المتغيرة</t>
        </is>
      </c>
      <c r="E13" s="3" t="inlineStr">
        <is>
          <t>التكاليف الثابتة</t>
        </is>
      </c>
      <c r="F13" s="3" t="inlineStr">
        <is>
          <t>صافي الربح قبل الزكاة والضريبة</t>
        </is>
      </c>
    </row>
    <row r="14">
      <c r="A14" s="12" t="inlineStr">
        <is>
          <t>السنة الأولى</t>
        </is>
      </c>
      <c r="B14" s="10" t="inlineStr"/>
      <c r="C14" s="11">
        <f>G6*12</f>
        <v/>
      </c>
      <c r="D14" s="11">
        <f>H6*12</f>
        <v/>
      </c>
      <c r="E14" s="11">
        <f>'التكاليف التشغيلية الشهرية'!B20*12</f>
        <v/>
      </c>
      <c r="F14" s="11">
        <f>C14-D14-E14</f>
        <v/>
      </c>
    </row>
    <row r="15">
      <c r="A15" s="12" t="inlineStr">
        <is>
          <t>السنة الثانية</t>
        </is>
      </c>
      <c r="B15" s="15" t="n">
        <v>0</v>
      </c>
      <c r="C15" s="11">
        <f>C14*(1+B15)</f>
        <v/>
      </c>
      <c r="D15" s="11">
        <f>D14*(1+B15)</f>
        <v/>
      </c>
      <c r="E15" s="11">
        <f>'التكاليف التشغيلية الشهرية'!B20*12</f>
        <v/>
      </c>
      <c r="F15" s="11">
        <f>C15-D15-E15</f>
        <v/>
      </c>
    </row>
    <row r="16">
      <c r="A16" s="12" t="inlineStr">
        <is>
          <t>السنة الثالثة</t>
        </is>
      </c>
      <c r="B16" s="15" t="n">
        <v>0</v>
      </c>
      <c r="C16" s="11">
        <f>C15*(1+B16)</f>
        <v/>
      </c>
      <c r="D16" s="11">
        <f>D15*(1+B16)</f>
        <v/>
      </c>
      <c r="E16" s="11">
        <f>'التكاليف التشغيلية الشهرية'!B20*12</f>
        <v/>
      </c>
      <c r="F16" s="11">
        <f>C16-D16-E16</f>
        <v/>
      </c>
    </row>
  </sheetData>
  <mergeCells count="1">
    <mergeCell ref="A2:I2"/>
  </mergeCells>
  <pageMargins left="0.75" right="0.75" top="1" bottom="1" header="0.5" footer="0.5"/>
  <pageSetup orientation="landscape" fitToWidth="1"/>
  <headerFooter>
    <oddHeader/>
    <oddFooter>&amp;Cنموذج مجاني من الرائدة للتمويل | alraedah.sa</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G37"/>
  <sheetViews>
    <sheetView rightToLeft="1" workbookViewId="0">
      <selection activeCell="A1" sqref="A1"/>
    </sheetView>
  </sheetViews>
  <sheetFormatPr baseColWidth="8" defaultRowHeight="15"/>
  <cols>
    <col width="40" customWidth="1" min="1" max="1"/>
    <col width="16" customWidth="1" min="2" max="2"/>
    <col width="16" customWidth="1" min="3" max="3"/>
    <col width="16" customWidth="1" min="4" max="4"/>
    <col width="16" customWidth="1" min="5" max="5"/>
    <col width="18" customWidth="1" min="6" max="6"/>
    <col width="18" customWidth="1" min="7" max="7"/>
  </cols>
  <sheetData>
    <row r="1">
      <c r="A1" s="1" t="inlineStr">
        <is>
          <t>نقطة التعادل والتدفق النقدي</t>
        </is>
      </c>
    </row>
    <row r="2" ht="48" customHeight="1">
      <c r="A2" s="2" t="inlineStr">
        <is>
          <t>اكتب أرقامك في الخلايا البيضاء، والخلايا الزرقاء تُحسب تلقائيًا. الصف الرمادي مثال توضيحي من مثال المقهى في المقال، ولا يدخل في أي حساب. الأرقام بالريال السعودي. اختر السيناريو من القائمة في الخلية B5.</t>
        </is>
      </c>
    </row>
    <row r="4">
      <c r="A4" s="3" t="inlineStr">
        <is>
          <t>المؤشر</t>
        </is>
      </c>
      <c r="B4" s="3" t="inlineStr">
        <is>
          <t>القيمة</t>
        </is>
      </c>
    </row>
    <row r="5">
      <c r="A5" s="12" t="inlineStr">
        <is>
          <t>السيناريو المستخدم في الحساب</t>
        </is>
      </c>
      <c r="B5" s="16" t="inlineStr">
        <is>
          <t>متحفظ</t>
        </is>
      </c>
    </row>
    <row r="6">
      <c r="A6" s="12" t="inlineStr">
        <is>
          <t>سعر بيع الوحدة</t>
        </is>
      </c>
      <c r="B6" s="14">
        <f>INDEX('الإيرادات المتوقعة'!B6:B8,MATCH(B5,'الإيرادات المتوقعة'!A6:A8,0))</f>
        <v/>
      </c>
    </row>
    <row r="7">
      <c r="A7" s="12" t="inlineStr">
        <is>
          <t>تكلفة الوحدة المتغيرة</t>
        </is>
      </c>
      <c r="B7" s="14">
        <f>INDEX('الإيرادات المتوقعة'!C6:C8,MATCH(B5,'الإيرادات المتوقعة'!A6:A8,0))</f>
        <v/>
      </c>
    </row>
    <row r="8">
      <c r="A8" s="12" t="inlineStr">
        <is>
          <t>ربح الوحدة</t>
        </is>
      </c>
      <c r="B8" s="14">
        <f>B6-B7</f>
        <v/>
      </c>
    </row>
    <row r="9">
      <c r="A9" s="12" t="inlineStr">
        <is>
          <t>التكاليف الثابتة الشهرية</t>
        </is>
      </c>
      <c r="B9" s="11">
        <f>'التكاليف التشغيلية الشهرية'!B20</f>
        <v/>
      </c>
    </row>
    <row r="10">
      <c r="A10" s="12" t="inlineStr">
        <is>
          <t>نقطة التعادل (وحدات شهريًا)</t>
        </is>
      </c>
      <c r="B10" s="11">
        <f>IFERROR(B9/B8,"")</f>
        <v/>
      </c>
    </row>
    <row r="11">
      <c r="A11" s="12" t="inlineStr">
        <is>
          <t>أيام العمل شهريًا</t>
        </is>
      </c>
      <c r="B11" s="11">
        <f>INDEX('الإيرادات المتوقعة'!E6:E8,MATCH(B5,'الإيرادات المتوقعة'!A6:A8,0))</f>
        <v/>
      </c>
    </row>
    <row r="12">
      <c r="A12" s="12" t="inlineStr">
        <is>
          <t>نقطة التعادل (وحدات يوميًا)</t>
        </is>
      </c>
      <c r="B12" s="11">
        <f>IFERROR(B10/B11,"")</f>
        <v/>
      </c>
    </row>
    <row r="13">
      <c r="A13" s="12" t="inlineStr">
        <is>
          <t>الوحدات المتوقع بيعها يوميًا</t>
        </is>
      </c>
      <c r="B13" s="11">
        <f>INDEX('الإيرادات المتوقعة'!D6:D8,MATCH(B5,'الإيرادات المتوقعة'!A6:A8,0))</f>
        <v/>
      </c>
    </row>
    <row r="14">
      <c r="A14" s="12" t="inlineStr">
        <is>
          <t>الفرق عن نقطة التعادل يوميًا (سالب = خسارة)</t>
        </is>
      </c>
      <c r="B14" s="11">
        <f>IFERROR(B13-B12,"")</f>
        <v/>
      </c>
    </row>
    <row r="15">
      <c r="A15" s="12" t="inlineStr">
        <is>
          <t>إجمالي التكاليف التأسيسية</t>
        </is>
      </c>
      <c r="B15" s="11">
        <f>'التكاليف التأسيسية'!B21</f>
        <v/>
      </c>
    </row>
    <row r="16">
      <c r="A16" s="12" t="inlineStr">
        <is>
          <t>رأس المال المتاح للمشروع</t>
        </is>
      </c>
      <c r="B16" s="7" t="n"/>
    </row>
    <row r="17">
      <c r="A17" s="12" t="inlineStr">
        <is>
          <t>الرصيد بعد التأسيس</t>
        </is>
      </c>
      <c r="B17" s="11">
        <f>B16-B15</f>
        <v/>
      </c>
    </row>
    <row r="19">
      <c r="A19" s="4" t="inlineStr">
        <is>
          <t>مثال توضيحي (لا يدخل في الحساب): مقهى بتكاليف ثابتة 23,000 وربح كوب 11 ريالًا</t>
        </is>
      </c>
      <c r="B19" s="4" t="inlineStr">
        <is>
          <t>2,091 كوبًا شهريًا، نحو 70 يوميًا</t>
        </is>
      </c>
      <c r="C19" s="17" t="n"/>
      <c r="D19" s="18" t="n"/>
    </row>
    <row r="21">
      <c r="A21" s="19" t="inlineStr">
        <is>
          <t>التدفق النقدي الشهري للسنة الأولى</t>
        </is>
      </c>
    </row>
    <row r="22" ht="30" customHeight="1">
      <c r="A22" s="3" t="inlineStr">
        <is>
          <t>الشهر</t>
        </is>
      </c>
      <c r="B22" s="3" t="inlineStr">
        <is>
          <t>نسبة المبيعات من المتوقع</t>
        </is>
      </c>
      <c r="C22" s="3" t="inlineStr">
        <is>
          <t>الإيراد</t>
        </is>
      </c>
      <c r="D22" s="3" t="inlineStr">
        <is>
          <t>التكلفة المتغيرة</t>
        </is>
      </c>
      <c r="E22" s="3" t="inlineStr">
        <is>
          <t>التكاليف الثابتة</t>
        </is>
      </c>
      <c r="F22" s="3" t="inlineStr">
        <is>
          <t>صافي التدفق</t>
        </is>
      </c>
      <c r="G22" s="3" t="inlineStr">
        <is>
          <t>الرصيد المتراكم</t>
        </is>
      </c>
    </row>
    <row r="23">
      <c r="A23" s="12" t="inlineStr">
        <is>
          <t>الشهر 1</t>
        </is>
      </c>
      <c r="B23" s="15" t="n">
        <v>1</v>
      </c>
      <c r="C23" s="11">
        <f>INDEX('الإيرادات المتوقعة'!$G$6:$G$8,MATCH($B$5,'الإيرادات المتوقعة'!$A$6:$A$8,0))*B23</f>
        <v/>
      </c>
      <c r="D23" s="11">
        <f>INDEX('الإيرادات المتوقعة'!$H$6:$H$8,MATCH($B$5,'الإيرادات المتوقعة'!$A$6:$A$8,0))*B23</f>
        <v/>
      </c>
      <c r="E23" s="11">
        <f>$B$9</f>
        <v/>
      </c>
      <c r="F23" s="11">
        <f>C23-D23-E23</f>
        <v/>
      </c>
      <c r="G23" s="11">
        <f>$B$17+F23</f>
        <v/>
      </c>
    </row>
    <row r="24">
      <c r="A24" s="12" t="inlineStr">
        <is>
          <t>الشهر 2</t>
        </is>
      </c>
      <c r="B24" s="15" t="n">
        <v>1</v>
      </c>
      <c r="C24" s="11">
        <f>INDEX('الإيرادات المتوقعة'!$G$6:$G$8,MATCH($B$5,'الإيرادات المتوقعة'!$A$6:$A$8,0))*B24</f>
        <v/>
      </c>
      <c r="D24" s="11">
        <f>INDEX('الإيرادات المتوقعة'!$H$6:$H$8,MATCH($B$5,'الإيرادات المتوقعة'!$A$6:$A$8,0))*B24</f>
        <v/>
      </c>
      <c r="E24" s="11">
        <f>$B$9</f>
        <v/>
      </c>
      <c r="F24" s="11">
        <f>C24-D24-E24</f>
        <v/>
      </c>
      <c r="G24" s="11">
        <f>G23+F24</f>
        <v/>
      </c>
    </row>
    <row r="25">
      <c r="A25" s="12" t="inlineStr">
        <is>
          <t>الشهر 3</t>
        </is>
      </c>
      <c r="B25" s="15" t="n">
        <v>1</v>
      </c>
      <c r="C25" s="11">
        <f>INDEX('الإيرادات المتوقعة'!$G$6:$G$8,MATCH($B$5,'الإيرادات المتوقعة'!$A$6:$A$8,0))*B25</f>
        <v/>
      </c>
      <c r="D25" s="11">
        <f>INDEX('الإيرادات المتوقعة'!$H$6:$H$8,MATCH($B$5,'الإيرادات المتوقعة'!$A$6:$A$8,0))*B25</f>
        <v/>
      </c>
      <c r="E25" s="11">
        <f>$B$9</f>
        <v/>
      </c>
      <c r="F25" s="11">
        <f>C25-D25-E25</f>
        <v/>
      </c>
      <c r="G25" s="11">
        <f>G24+F25</f>
        <v/>
      </c>
    </row>
    <row r="26">
      <c r="A26" s="12" t="inlineStr">
        <is>
          <t>الشهر 4</t>
        </is>
      </c>
      <c r="B26" s="15" t="n">
        <v>1</v>
      </c>
      <c r="C26" s="11">
        <f>INDEX('الإيرادات المتوقعة'!$G$6:$G$8,MATCH($B$5,'الإيرادات المتوقعة'!$A$6:$A$8,0))*B26</f>
        <v/>
      </c>
      <c r="D26" s="11">
        <f>INDEX('الإيرادات المتوقعة'!$H$6:$H$8,MATCH($B$5,'الإيرادات المتوقعة'!$A$6:$A$8,0))*B26</f>
        <v/>
      </c>
      <c r="E26" s="11">
        <f>$B$9</f>
        <v/>
      </c>
      <c r="F26" s="11">
        <f>C26-D26-E26</f>
        <v/>
      </c>
      <c r="G26" s="11">
        <f>G25+F26</f>
        <v/>
      </c>
    </row>
    <row r="27">
      <c r="A27" s="12" t="inlineStr">
        <is>
          <t>الشهر 5</t>
        </is>
      </c>
      <c r="B27" s="15" t="n">
        <v>1</v>
      </c>
      <c r="C27" s="11">
        <f>INDEX('الإيرادات المتوقعة'!$G$6:$G$8,MATCH($B$5,'الإيرادات المتوقعة'!$A$6:$A$8,0))*B27</f>
        <v/>
      </c>
      <c r="D27" s="11">
        <f>INDEX('الإيرادات المتوقعة'!$H$6:$H$8,MATCH($B$5,'الإيرادات المتوقعة'!$A$6:$A$8,0))*B27</f>
        <v/>
      </c>
      <c r="E27" s="11">
        <f>$B$9</f>
        <v/>
      </c>
      <c r="F27" s="11">
        <f>C27-D27-E27</f>
        <v/>
      </c>
      <c r="G27" s="11">
        <f>G26+F27</f>
        <v/>
      </c>
    </row>
    <row r="28">
      <c r="A28" s="12" t="inlineStr">
        <is>
          <t>الشهر 6</t>
        </is>
      </c>
      <c r="B28" s="15" t="n">
        <v>1</v>
      </c>
      <c r="C28" s="11">
        <f>INDEX('الإيرادات المتوقعة'!$G$6:$G$8,MATCH($B$5,'الإيرادات المتوقعة'!$A$6:$A$8,0))*B28</f>
        <v/>
      </c>
      <c r="D28" s="11">
        <f>INDEX('الإيرادات المتوقعة'!$H$6:$H$8,MATCH($B$5,'الإيرادات المتوقعة'!$A$6:$A$8,0))*B28</f>
        <v/>
      </c>
      <c r="E28" s="11">
        <f>$B$9</f>
        <v/>
      </c>
      <c r="F28" s="11">
        <f>C28-D28-E28</f>
        <v/>
      </c>
      <c r="G28" s="11">
        <f>G27+F28</f>
        <v/>
      </c>
    </row>
    <row r="29">
      <c r="A29" s="12" t="inlineStr">
        <is>
          <t>الشهر 7</t>
        </is>
      </c>
      <c r="B29" s="15" t="n">
        <v>1</v>
      </c>
      <c r="C29" s="11">
        <f>INDEX('الإيرادات المتوقعة'!$G$6:$G$8,MATCH($B$5,'الإيرادات المتوقعة'!$A$6:$A$8,0))*B29</f>
        <v/>
      </c>
      <c r="D29" s="11">
        <f>INDEX('الإيرادات المتوقعة'!$H$6:$H$8,MATCH($B$5,'الإيرادات المتوقعة'!$A$6:$A$8,0))*B29</f>
        <v/>
      </c>
      <c r="E29" s="11">
        <f>$B$9</f>
        <v/>
      </c>
      <c r="F29" s="11">
        <f>C29-D29-E29</f>
        <v/>
      </c>
      <c r="G29" s="11">
        <f>G28+F29</f>
        <v/>
      </c>
    </row>
    <row r="30">
      <c r="A30" s="12" t="inlineStr">
        <is>
          <t>الشهر 8</t>
        </is>
      </c>
      <c r="B30" s="15" t="n">
        <v>1</v>
      </c>
      <c r="C30" s="11">
        <f>INDEX('الإيرادات المتوقعة'!$G$6:$G$8,MATCH($B$5,'الإيرادات المتوقعة'!$A$6:$A$8,0))*B30</f>
        <v/>
      </c>
      <c r="D30" s="11">
        <f>INDEX('الإيرادات المتوقعة'!$H$6:$H$8,MATCH($B$5,'الإيرادات المتوقعة'!$A$6:$A$8,0))*B30</f>
        <v/>
      </c>
      <c r="E30" s="11">
        <f>$B$9</f>
        <v/>
      </c>
      <c r="F30" s="11">
        <f>C30-D30-E30</f>
        <v/>
      </c>
      <c r="G30" s="11">
        <f>G29+F30</f>
        <v/>
      </c>
    </row>
    <row r="31">
      <c r="A31" s="12" t="inlineStr">
        <is>
          <t>الشهر 9</t>
        </is>
      </c>
      <c r="B31" s="15" t="n">
        <v>1</v>
      </c>
      <c r="C31" s="11">
        <f>INDEX('الإيرادات المتوقعة'!$G$6:$G$8,MATCH($B$5,'الإيرادات المتوقعة'!$A$6:$A$8,0))*B31</f>
        <v/>
      </c>
      <c r="D31" s="11">
        <f>INDEX('الإيرادات المتوقعة'!$H$6:$H$8,MATCH($B$5,'الإيرادات المتوقعة'!$A$6:$A$8,0))*B31</f>
        <v/>
      </c>
      <c r="E31" s="11">
        <f>$B$9</f>
        <v/>
      </c>
      <c r="F31" s="11">
        <f>C31-D31-E31</f>
        <v/>
      </c>
      <c r="G31" s="11">
        <f>G30+F31</f>
        <v/>
      </c>
    </row>
    <row r="32">
      <c r="A32" s="12" t="inlineStr">
        <is>
          <t>الشهر 10</t>
        </is>
      </c>
      <c r="B32" s="15" t="n">
        <v>1</v>
      </c>
      <c r="C32" s="11">
        <f>INDEX('الإيرادات المتوقعة'!$G$6:$G$8,MATCH($B$5,'الإيرادات المتوقعة'!$A$6:$A$8,0))*B32</f>
        <v/>
      </c>
      <c r="D32" s="11">
        <f>INDEX('الإيرادات المتوقعة'!$H$6:$H$8,MATCH($B$5,'الإيرادات المتوقعة'!$A$6:$A$8,0))*B32</f>
        <v/>
      </c>
      <c r="E32" s="11">
        <f>$B$9</f>
        <v/>
      </c>
      <c r="F32" s="11">
        <f>C32-D32-E32</f>
        <v/>
      </c>
      <c r="G32" s="11">
        <f>G31+F32</f>
        <v/>
      </c>
    </row>
    <row r="33">
      <c r="A33" s="12" t="inlineStr">
        <is>
          <t>الشهر 11</t>
        </is>
      </c>
      <c r="B33" s="15" t="n">
        <v>1</v>
      </c>
      <c r="C33" s="11">
        <f>INDEX('الإيرادات المتوقعة'!$G$6:$G$8,MATCH($B$5,'الإيرادات المتوقعة'!$A$6:$A$8,0))*B33</f>
        <v/>
      </c>
      <c r="D33" s="11">
        <f>INDEX('الإيرادات المتوقعة'!$H$6:$H$8,MATCH($B$5,'الإيرادات المتوقعة'!$A$6:$A$8,0))*B33</f>
        <v/>
      </c>
      <c r="E33" s="11">
        <f>$B$9</f>
        <v/>
      </c>
      <c r="F33" s="11">
        <f>C33-D33-E33</f>
        <v/>
      </c>
      <c r="G33" s="11">
        <f>G32+F33</f>
        <v/>
      </c>
    </row>
    <row r="34">
      <c r="A34" s="12" t="inlineStr">
        <is>
          <t>الشهر 12</t>
        </is>
      </c>
      <c r="B34" s="15" t="n">
        <v>1</v>
      </c>
      <c r="C34" s="11">
        <f>INDEX('الإيرادات المتوقعة'!$G$6:$G$8,MATCH($B$5,'الإيرادات المتوقعة'!$A$6:$A$8,0))*B34</f>
        <v/>
      </c>
      <c r="D34" s="11">
        <f>INDEX('الإيرادات المتوقعة'!$H$6:$H$8,MATCH($B$5,'الإيرادات المتوقعة'!$A$6:$A$8,0))*B34</f>
        <v/>
      </c>
      <c r="E34" s="11">
        <f>$B$9</f>
        <v/>
      </c>
      <c r="F34" s="11">
        <f>C34-D34-E34</f>
        <v/>
      </c>
      <c r="G34" s="11">
        <f>G33+F34</f>
        <v/>
      </c>
    </row>
    <row r="36">
      <c r="A36" s="8" t="inlineStr">
        <is>
          <t>أقل رصيد خلال السنة (إذا كان سالبًا فأنت تحتاج سيولة إضافية)</t>
        </is>
      </c>
      <c r="B36" s="9">
        <f>MIN(G23:G34)</f>
        <v/>
      </c>
    </row>
    <row r="37">
      <c r="A37" s="20" t="inlineStr">
        <is>
          <t>نموذج مجاني من الرائدة للتمويل، alraedah.sa. الأرقام التي تكتبها تقديرات، وليست وعدًا بنتيجة.</t>
        </is>
      </c>
      <c r="B37" s="17" t="n"/>
      <c r="C37" s="17" t="n"/>
      <c r="D37" s="17" t="n"/>
      <c r="E37" s="17" t="n"/>
      <c r="F37" s="17" t="n"/>
      <c r="G37" s="18" t="n"/>
    </row>
  </sheetData>
  <mergeCells count="3">
    <mergeCell ref="A2:G2"/>
    <mergeCell ref="B19:D19"/>
    <mergeCell ref="A37:G37"/>
  </mergeCells>
  <dataValidations count="1">
    <dataValidation sqref="B5" showDropDown="0" showInputMessage="0" showErrorMessage="0" allowBlank="0" type="list">
      <formula1>"متحفظ,متوسط,متفائل"</formula1>
    </dataValidation>
  </dataValidations>
  <pageMargins left="0.75" right="0.75" top="1" bottom="1" header="0.5" footer="0.5"/>
  <pageSetup orientation="landscape" fitToWidth="1"/>
  <headerFooter>
    <oddHeader/>
    <oddFooter>&amp;Cنموذج مجاني من الرائدة للتمويل | alraedah.sa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الرائدة للتمويل</dc:creator>
  <dc:title xmlns:dc="http://purl.org/dc/elements/1.1/">نموذج دراسة جدوى مالية</dc:title>
  <dcterms:created xmlns:dcterms="http://purl.org/dc/terms/" xmlns:xsi="http://www.w3.org/2001/XMLSchema-instance" xsi:type="dcterms:W3CDTF">2026-10-07T08:37:23Z</dcterms:created>
  <dcterms:modified xmlns:dcterms="http://purl.org/dc/terms/" xmlns:xsi="http://www.w3.org/2001/XMLSchema-instance" xsi:type="dcterms:W3CDTF">2026-10-07T08:37:23Z</dcterms:modified>
</cp:coreProperties>
</file>